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70F553AF-4ADD-41C4-89FE-8C8467D5F184}" xr6:coauthVersionLast="47" xr6:coauthVersionMax="47" xr10:uidLastSave="{00000000-0000-0000-0000-000000000000}"/>
  <bookViews>
    <workbookView xWindow="12300" yWindow="300" windowWidth="21405" windowHeight="14760" activeTab="1" xr2:uid="{2B1A34B2-E0A0-4AD6-9A8A-18A5A828D79E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Field_Activities!$A$2:$D$17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6" i="1" l="1"/>
  <c r="F15" i="1"/>
  <c r="F14" i="1"/>
  <c r="F13" i="1"/>
  <c r="F12" i="1"/>
  <c r="F11" i="1"/>
  <c r="F10" i="1"/>
  <c r="F9" i="1"/>
  <c r="F8" i="1"/>
  <c r="F7" i="1"/>
  <c r="F6" i="1"/>
  <c r="F3" i="1"/>
  <c r="F43" i="1"/>
  <c r="F39" i="1"/>
  <c r="F37" i="1"/>
  <c r="F35" i="1"/>
  <c r="F34" i="1"/>
  <c r="F33" i="1"/>
  <c r="F30" i="1"/>
  <c r="F25" i="1"/>
  <c r="F22" i="1"/>
  <c r="F21" i="1"/>
  <c r="F20" i="1"/>
  <c r="F19" i="1"/>
  <c r="F17" i="1"/>
  <c r="F40" i="1" l="1"/>
  <c r="F29" i="1"/>
  <c r="F28" i="1"/>
  <c r="F31" i="1" l="1"/>
  <c r="F41" i="1"/>
  <c r="F24" i="1" l="1"/>
  <c r="F48" i="1" l="1"/>
  <c r="F27" i="1" l="1"/>
  <c r="F26" i="1"/>
  <c r="F32" i="1"/>
  <c r="F36" i="1" l="1"/>
  <c r="F44" i="1" s="1"/>
  <c r="F45" i="1" s="1"/>
  <c r="F47" i="1" l="1"/>
  <c r="F49" i="1"/>
  <c r="F50" i="1" l="1"/>
  <c r="F51" i="1" s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0FF102AB-AC1D-4CBC-B51E-D11E068B2B15}">
      <text>
        <r>
          <rPr>
            <sz val="9"/>
            <color indexed="81"/>
            <rFont val="Tahoma"/>
            <family val="2"/>
          </rPr>
          <t xml:space="preserve">Seeding rate of 150,000 seed per acre at $0.61/thousand seed.
</t>
        </r>
      </text>
    </comment>
    <comment ref="F13" authorId="0" shapeId="0" xr:uid="{9876E644-A01D-424F-964A-3B63B3767D45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32 oz Liberty at $0.59/oz
</t>
        </r>
      </text>
    </comment>
    <comment ref="F14" authorId="0" shapeId="0" xr:uid="{6CE28072-5680-487B-99AC-2F3D6B2CA1C2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E292492C-B723-4E19-A14D-6302FB53753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<sst xmlns="http://schemas.openxmlformats.org/spreadsheetml/2006/main" count="167" uniqueCount="109">
  <si>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</si>
  <si>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</si>
  <si>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</si>
  <si>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</si>
  <si>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</si>
  <si>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</si>
  <si>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</si>
  <si>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</si>
  <si>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</si>
  <si>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</si>
  <si>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</si>
  <si>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</si>
  <si>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</si>
  <si>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</si>
  <si>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</si>
  <si>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</si>
  <si>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</si>
  <si>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</si>
  <si>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</si>
  <si>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</si>
  <si>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</si>
  <si>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</si>
  <si>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</si>
  <si>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</si>
  <si>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</si>
  <si>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</si>
  <si>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</si>
  <si>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</si>
  <si>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</si>
  <si>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</si>
  <si>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</si>
  <si>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</si>
  <si>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</si>
  <si>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</si>
  <si>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</si>
  <si>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</si>
  <si>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</si>
  <si>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</si>
  <si>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</si>
  <si>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</si>
  <si>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</si>
  <si>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</si>
  <si>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</si>
  <si>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</si>
  <si>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</si>
  <si>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RR2XtendFlex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</si>
  <si>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</si>
  <si>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</si>
  <si>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</si>
  <si>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</si>
  <si>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</si>
  <si>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</si>
  <si>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</si>
  <si>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</si>
  <si>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</si>
  <si>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</si>
  <si>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</si>
  <si>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</si>
  <si>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</si>
  <si>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</si>
  <si>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</si>
  <si>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</si>
  <si>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</si>
  <si>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</si>
  <si>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</si>
  <si>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8 oz Metribuzin, 56.5 oz Tavium</t>
  </si>
  <si>
    <t>22 oz Xtendimax, 3.5 oz Zidua SC</t>
  </si>
  <si>
    <t>Irrigation Sweep</t>
  </si>
  <si>
    <t>Irrigation Polypipe Spool</t>
  </si>
  <si>
    <t xml:space="preserve"> Total Season Activities</t>
  </si>
  <si>
    <t>32 oz Glyphosate,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</si>
  <si>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</si>
  <si>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</si>
  <si>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</si>
  <si>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</si>
  <si>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</si>
  <si>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</si>
  <si>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</si>
  <si>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</si>
  <si>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</si>
  <si>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</si>
  <si>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</si>
  <si>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</si>
  <si>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</si>
  <si>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</si>
  <si>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</si>
  <si>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</si>
  <si>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</si>
  <si>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</si>
  <si>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</si>
  <si>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</si>
  <si>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</si>
  <si>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</si>
  <si>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</si>
  <si>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</si>
  <si>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</si>
  <si>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</si>
  <si>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</si>
  <si>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</si>
  <si>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</si>
  <si>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</si>
  <si>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</si>
  <si>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</si>
  <si>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</si>
  <si>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 xml:space="preserve"> </t>
  </si>
  <si>
    <t>Bu.</t>
  </si>
  <si>
    <t>Lbs/ac</t>
  </si>
  <si>
    <t>Table 51. 2023 Soybean Enterprise Budget, RR2XtendFlex, Furrow Irrigation</t>
  </si>
  <si>
    <t>Table A-51. Soybean Field Activities, RR2XtendFlex,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</si>
</sst>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9" fillId="3" borderId="0" xfId="0" applyFont="1" applyFill="1"/>
    <xf numFmtId="0" fontId="17" fillId="3" borderId="18" xfId="0" applyFont="1" applyFill="1" applyBorder="1" applyAlignment="1">
      <alignment horizontal="center" wrapText="1"/>
    </xf>
    <xf numFmtId="167" fontId="17" fillId="3" borderId="18" xfId="0" applyNumberFormat="1" applyFont="1" applyFill="1" applyBorder="1" applyAlignment="1">
      <alignment horizontal="center" wrapText="1"/>
    </xf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6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42_SoybeanRR2XtendFlex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21E1-7187-4DD0-A620-938ED6AF7F74}">
  <sheetPr codeName="Sheet15"/>
  <dimension ref="A1:Z43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7.4257812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108</v>
      </c>
      <c r="B2" s="113"/>
      <c r="C2" s="113"/>
      <c r="D2" s="113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71" t="s">
        <v>44</v>
      </c>
      <c r="D3" s="72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50</v>
      </c>
      <c r="B5" s="79" t="s">
        <v>51</v>
      </c>
      <c r="C5" s="80" t="s">
        <v>49</v>
      </c>
      <c r="D5" s="81"/>
      <c r="E5" s="82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3" t="s">
        <v>52</v>
      </c>
      <c r="B6" s="84" t="s">
        <v>53</v>
      </c>
      <c r="C6" s="80" t="s">
        <v>54</v>
      </c>
      <c r="D6" s="85" t="s">
        <v>55</v>
      </c>
      <c r="E6" s="82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50</v>
      </c>
      <c r="B7" s="79" t="s">
        <v>51</v>
      </c>
      <c r="C7" s="86" t="s">
        <v>56</v>
      </c>
      <c r="D7" s="85"/>
      <c r="E7" s="82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3" t="s">
        <v>57</v>
      </c>
      <c r="B8" s="84" t="s">
        <v>58</v>
      </c>
      <c r="C8" s="85" t="s">
        <v>59</v>
      </c>
      <c r="D8" s="85" t="s">
        <v>60</v>
      </c>
      <c r="E8" s="82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61</v>
      </c>
      <c r="B9" s="79" t="s">
        <v>51</v>
      </c>
      <c r="C9" s="85" t="s">
        <v>56</v>
      </c>
      <c r="D9" s="85"/>
      <c r="E9" s="82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62</v>
      </c>
      <c r="B10" s="79" t="s">
        <v>51</v>
      </c>
      <c r="C10" s="85" t="s">
        <v>63</v>
      </c>
      <c r="D10" s="85" t="s">
        <v>64</v>
      </c>
      <c r="E10" s="82">
        <v>104.34451174522179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52</v>
      </c>
      <c r="B11" s="87" t="s">
        <v>53</v>
      </c>
      <c r="C11" s="85" t="s">
        <v>16</v>
      </c>
      <c r="D11" s="85" t="s">
        <v>65</v>
      </c>
      <c r="E11" s="82">
        <v>38.928978698767445</v>
      </c>
      <c r="F11" s="3"/>
      <c r="G11" s="3"/>
      <c r="H11" s="3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3" t="s">
        <v>52</v>
      </c>
      <c r="B12" s="84" t="s">
        <v>53</v>
      </c>
      <c r="C12" s="85" t="s">
        <v>16</v>
      </c>
      <c r="D12" s="89" t="s">
        <v>66</v>
      </c>
      <c r="E12" s="90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67</v>
      </c>
      <c r="B13" s="79" t="s">
        <v>51</v>
      </c>
      <c r="C13" s="85" t="s">
        <v>56</v>
      </c>
      <c r="D13" s="85"/>
      <c r="E13" s="82">
        <v>4.7156223308552327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8" t="s">
        <v>68</v>
      </c>
      <c r="B14" s="79"/>
      <c r="C14" s="85" t="s">
        <v>69</v>
      </c>
      <c r="D14" s="85"/>
      <c r="E14" s="82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8" t="s">
        <v>52</v>
      </c>
      <c r="B15" s="87" t="s">
        <v>53</v>
      </c>
      <c r="C15" s="85" t="s">
        <v>16</v>
      </c>
      <c r="D15" s="89" t="s">
        <v>70</v>
      </c>
      <c r="E15" s="90">
        <v>28.678978698767445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3" t="s">
        <v>71</v>
      </c>
      <c r="B16" s="84"/>
      <c r="C16" s="85" t="s">
        <v>17</v>
      </c>
      <c r="D16" s="85" t="s">
        <v>72</v>
      </c>
      <c r="E16" s="82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91" t="s">
        <v>71</v>
      </c>
      <c r="B17" s="92"/>
      <c r="C17" s="93" t="s">
        <v>73</v>
      </c>
      <c r="D17" s="85" t="s">
        <v>74</v>
      </c>
      <c r="E17" s="82">
        <v>33.9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3" t="s">
        <v>75</v>
      </c>
      <c r="B18" s="84" t="s">
        <v>76</v>
      </c>
      <c r="C18" s="94" t="s">
        <v>77</v>
      </c>
      <c r="D18" s="95"/>
      <c r="E18" s="96">
        <v>19.864776442959776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3" t="s">
        <v>78</v>
      </c>
      <c r="B19" s="84" t="s">
        <v>79</v>
      </c>
      <c r="C19" s="94" t="s">
        <v>77</v>
      </c>
      <c r="D19" s="97"/>
      <c r="E19" s="98">
        <v>2.1145772554998725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9" t="s">
        <v>80</v>
      </c>
      <c r="B20" s="100"/>
      <c r="C20" s="93" t="s">
        <v>77</v>
      </c>
      <c r="D20" s="101"/>
      <c r="E20" s="102">
        <v>7.3807017801483923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3" t="s">
        <v>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1DD-9BC5-44C9-9FF6-BB5B9DD9064A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107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105</v>
      </c>
      <c r="D3" s="7">
        <v>60</v>
      </c>
      <c r="E3" s="7">
        <v>13.6</v>
      </c>
      <c r="F3" s="52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12</v>
      </c>
      <c r="B6" s="6">
        <v>1</v>
      </c>
      <c r="C6" s="60" t="s">
        <v>13</v>
      </c>
      <c r="D6" s="61">
        <v>150</v>
      </c>
      <c r="E6" s="56">
        <v>0.61</v>
      </c>
      <c r="F6" s="52">
        <f>D6*E6*B6</f>
        <v>91.5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14</v>
      </c>
      <c r="B7" s="6">
        <v>1</v>
      </c>
      <c r="C7" s="50" t="s">
        <v>106</v>
      </c>
      <c r="D7" s="56">
        <v>0</v>
      </c>
      <c r="E7" s="12">
        <v>0.4</v>
      </c>
      <c r="F7" s="52">
        <f t="shared" ref="F7:F16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82</v>
      </c>
      <c r="B8" s="6">
        <v>1</v>
      </c>
      <c r="C8" s="50" t="s">
        <v>106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83</v>
      </c>
      <c r="B9" s="6">
        <v>1</v>
      </c>
      <c r="C9" s="50" t="s">
        <v>106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84</v>
      </c>
      <c r="B10" s="6">
        <v>1</v>
      </c>
      <c r="C10" s="50" t="s">
        <v>106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85</v>
      </c>
      <c r="B11" s="6">
        <v>1</v>
      </c>
      <c r="C11" s="50" t="s">
        <v>106</v>
      </c>
      <c r="D11" s="56">
        <v>0</v>
      </c>
      <c r="E11" s="12">
        <v>1.28</v>
      </c>
      <c r="F11" s="52">
        <f t="shared" si="0"/>
        <v>0</v>
      </c>
      <c r="G11" s="109"/>
      <c r="H11" s="110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86</v>
      </c>
      <c r="B12" s="6">
        <v>1</v>
      </c>
      <c r="C12" s="50" t="s">
        <v>15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16</v>
      </c>
      <c r="B13" s="6">
        <v>1</v>
      </c>
      <c r="C13" s="50" t="s">
        <v>15</v>
      </c>
      <c r="D13" s="50">
        <v>1</v>
      </c>
      <c r="E13" s="56">
        <v>94.61</v>
      </c>
      <c r="F13" s="52">
        <f t="shared" si="0"/>
        <v>94.61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17</v>
      </c>
      <c r="B14" s="6">
        <v>1</v>
      </c>
      <c r="C14" s="50" t="s">
        <v>15</v>
      </c>
      <c r="D14" s="50">
        <v>1</v>
      </c>
      <c r="E14" s="56">
        <v>21.42</v>
      </c>
      <c r="F14" s="52">
        <f t="shared" si="0"/>
        <v>21.42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73</v>
      </c>
      <c r="B15" s="6">
        <v>1</v>
      </c>
      <c r="C15" s="50" t="s">
        <v>15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87</v>
      </c>
      <c r="B16" s="6">
        <v>1</v>
      </c>
      <c r="C16" s="50" t="s">
        <v>15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87</v>
      </c>
      <c r="B17" s="6">
        <v>1</v>
      </c>
      <c r="C17" s="50" t="s">
        <v>15</v>
      </c>
      <c r="D17" s="50">
        <v>1</v>
      </c>
      <c r="E17" s="56">
        <v>0</v>
      </c>
      <c r="F17" s="52">
        <f t="shared" ref="F17" si="1">D17*E17*B17</f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88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89</v>
      </c>
      <c r="B19" s="6">
        <v>1</v>
      </c>
      <c r="C19" s="50" t="s">
        <v>15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90</v>
      </c>
      <c r="B20" s="6">
        <v>1</v>
      </c>
      <c r="C20" s="50" t="s">
        <v>15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91</v>
      </c>
      <c r="B21" s="6">
        <v>1</v>
      </c>
      <c r="C21" s="50" t="s">
        <v>106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92</v>
      </c>
      <c r="B22" s="6">
        <v>1</v>
      </c>
      <c r="C22" s="50" t="s">
        <v>15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18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19</v>
      </c>
      <c r="B24" s="6">
        <v>1</v>
      </c>
      <c r="C24" s="50" t="s">
        <v>20</v>
      </c>
      <c r="D24" s="12">
        <v>4.2085028264569084</v>
      </c>
      <c r="E24" s="27">
        <v>4.5</v>
      </c>
      <c r="F24" s="52">
        <f t="shared" ref="F24:F35" si="2">D24*E24*B24</f>
        <v>18.938262719056087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21</v>
      </c>
      <c r="B25" s="6">
        <v>1</v>
      </c>
      <c r="C25" s="50" t="s">
        <v>15</v>
      </c>
      <c r="D25" s="50">
        <v>1</v>
      </c>
      <c r="E25" s="56">
        <v>7.6460633731313425</v>
      </c>
      <c r="F25" s="52">
        <f t="shared" si="2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22</v>
      </c>
      <c r="B26" s="6">
        <v>1</v>
      </c>
      <c r="C26" s="50" t="s">
        <v>20</v>
      </c>
      <c r="D26" s="12">
        <v>2.0274973147153599</v>
      </c>
      <c r="E26" s="27">
        <v>4.5</v>
      </c>
      <c r="F26" s="52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23</v>
      </c>
      <c r="B27" s="6">
        <v>1</v>
      </c>
      <c r="C27" s="50" t="s">
        <v>15</v>
      </c>
      <c r="D27" s="50">
        <v>1</v>
      </c>
      <c r="E27" s="56">
        <v>7.76</v>
      </c>
      <c r="F27" s="52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24</v>
      </c>
      <c r="B28" s="6">
        <v>1</v>
      </c>
      <c r="C28" s="50" t="s">
        <v>25</v>
      </c>
      <c r="D28" s="29">
        <v>12</v>
      </c>
      <c r="E28" s="56">
        <v>5.3150898496240604</v>
      </c>
      <c r="F28" s="52">
        <f t="shared" si="2"/>
        <v>63.781078195488725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26</v>
      </c>
      <c r="B29" s="49"/>
      <c r="C29" s="50" t="s">
        <v>25</v>
      </c>
      <c r="D29" s="59">
        <v>12</v>
      </c>
      <c r="E29" s="56">
        <v>0.24010416666666667</v>
      </c>
      <c r="F29" s="52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27</v>
      </c>
      <c r="B30" s="6">
        <v>1</v>
      </c>
      <c r="C30" s="50" t="s">
        <v>15</v>
      </c>
      <c r="D30" s="30">
        <v>1</v>
      </c>
      <c r="E30" s="21">
        <v>3.88</v>
      </c>
      <c r="F30" s="52">
        <f t="shared" si="2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93</v>
      </c>
      <c r="B31" s="6">
        <v>1</v>
      </c>
      <c r="C31" s="50" t="s">
        <v>15</v>
      </c>
      <c r="D31" s="30">
        <v>1</v>
      </c>
      <c r="E31" s="21">
        <v>0</v>
      </c>
      <c r="F31" s="52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28</v>
      </c>
      <c r="B32" s="6">
        <v>1</v>
      </c>
      <c r="C32" s="50" t="s">
        <v>29</v>
      </c>
      <c r="D32" s="12">
        <v>0.81781300921624223</v>
      </c>
      <c r="E32" s="33">
        <v>12.45</v>
      </c>
      <c r="F32" s="52">
        <f t="shared" si="2"/>
        <v>10.181771964742214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30</v>
      </c>
      <c r="B33" s="6">
        <v>1</v>
      </c>
      <c r="C33" s="50" t="s">
        <v>15</v>
      </c>
      <c r="D33" s="30">
        <v>1</v>
      </c>
      <c r="E33" s="21">
        <v>6.5</v>
      </c>
      <c r="F33" s="52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94</v>
      </c>
      <c r="B34" s="6">
        <v>1</v>
      </c>
      <c r="C34" s="50" t="s">
        <v>15</v>
      </c>
      <c r="D34" s="30">
        <v>1</v>
      </c>
      <c r="E34" s="21">
        <v>0</v>
      </c>
      <c r="F34" s="52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31</v>
      </c>
      <c r="B35" s="6">
        <v>1</v>
      </c>
      <c r="C35" s="50" t="s">
        <v>15</v>
      </c>
      <c r="D35" s="30">
        <v>1</v>
      </c>
      <c r="E35" s="21">
        <v>4.8</v>
      </c>
      <c r="F35" s="52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95</v>
      </c>
      <c r="B36" s="6">
        <v>1</v>
      </c>
      <c r="C36" s="50" t="s">
        <v>32</v>
      </c>
      <c r="D36" s="27">
        <v>7</v>
      </c>
      <c r="E36" s="52">
        <f>SUM(F6:F35)</f>
        <v>466.47216416863751</v>
      </c>
      <c r="F36" s="52">
        <f>((D36/100)*0.5*SUM(F6:F35)*B36)</f>
        <v>16.326525745902313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33</v>
      </c>
      <c r="B37" s="6">
        <v>1</v>
      </c>
      <c r="C37" s="50" t="s">
        <v>15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96</v>
      </c>
      <c r="B38" s="58"/>
      <c r="C38" s="50"/>
      <c r="D38" s="51" t="s">
        <v>104</v>
      </c>
      <c r="E38" s="51" t="s">
        <v>104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97</v>
      </c>
      <c r="B39" s="6">
        <v>1</v>
      </c>
      <c r="C39" s="50" t="s">
        <v>105</v>
      </c>
      <c r="D39" s="56">
        <v>60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98</v>
      </c>
      <c r="B40" s="6">
        <v>1</v>
      </c>
      <c r="C40" s="50" t="s">
        <v>105</v>
      </c>
      <c r="D40" s="51">
        <v>60</v>
      </c>
      <c r="E40" s="21">
        <v>0.27</v>
      </c>
      <c r="F40" s="52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99</v>
      </c>
      <c r="B41" s="6">
        <v>1</v>
      </c>
      <c r="C41" s="50" t="s">
        <v>105</v>
      </c>
      <c r="D41" s="51">
        <v>60</v>
      </c>
      <c r="E41" s="57">
        <v>6.8000000000000005E-2</v>
      </c>
      <c r="F41" s="52">
        <f>D41*E41*B41</f>
        <v>4.08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104</v>
      </c>
      <c r="E42" s="56" t="s">
        <v>104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34</v>
      </c>
      <c r="B43" s="46"/>
      <c r="C43" s="50" t="s">
        <v>15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35</v>
      </c>
      <c r="B44" s="46"/>
      <c r="C44" s="46"/>
      <c r="D44" s="46"/>
      <c r="E44" s="46"/>
      <c r="F44" s="47">
        <f>SUM(F6:F42)</f>
        <v>503.07868991453978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36</v>
      </c>
      <c r="B45" s="45"/>
      <c r="C45" s="45"/>
      <c r="D45" s="45"/>
      <c r="E45" s="45"/>
      <c r="F45" s="48">
        <f>F3-F43-F44</f>
        <v>312.92131008546022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37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18</v>
      </c>
      <c r="B47" s="49"/>
      <c r="C47" s="50" t="s">
        <v>15</v>
      </c>
      <c r="D47" s="50">
        <v>1</v>
      </c>
      <c r="E47" s="51">
        <v>103.45</v>
      </c>
      <c r="F47" s="52">
        <f>D47*E47</f>
        <v>103.45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38</v>
      </c>
      <c r="B48" s="49"/>
      <c r="C48" s="50" t="s">
        <v>15</v>
      </c>
      <c r="D48" s="50">
        <v>1</v>
      </c>
      <c r="E48" s="51">
        <v>21.17</v>
      </c>
      <c r="F48" s="52">
        <f>D48*E48</f>
        <v>21.17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100</v>
      </c>
      <c r="B49" s="49"/>
      <c r="C49" s="50" t="s">
        <v>15</v>
      </c>
      <c r="D49" s="50">
        <v>1</v>
      </c>
      <c r="E49" s="51">
        <v>5.17</v>
      </c>
      <c r="F49" s="52">
        <f>D49*E49</f>
        <v>5.17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39</v>
      </c>
      <c r="B50" s="46"/>
      <c r="C50" s="46"/>
      <c r="D50" s="46"/>
      <c r="E50" s="46"/>
      <c r="F50" s="47">
        <f>SUM(F47:F49)</f>
        <v>129.79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40</v>
      </c>
      <c r="B51" s="45"/>
      <c r="C51" s="45"/>
      <c r="D51" s="45"/>
      <c r="E51" s="45"/>
      <c r="F51" s="48">
        <f>F44+F50</f>
        <v>632.8686899145398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41</v>
      </c>
      <c r="B52" s="53"/>
      <c r="C52" s="53"/>
      <c r="D52" s="53"/>
      <c r="E52" s="53"/>
      <c r="F52" s="54">
        <f>F3-F43-F51</f>
        <v>183.1313100854602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101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102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103</v>
      </c>
      <c r="B56" s="45"/>
      <c r="C56" s="45"/>
      <c r="D56" s="45"/>
      <c r="E56" s="45"/>
      <c r="F56" s="48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11"/>
      <c r="I57" s="11"/>
      <c r="J57" s="11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">
      <c r="A61" s="41"/>
      <c r="B61" s="41"/>
      <c r="C61" s="41"/>
      <c r="D61" s="41"/>
      <c r="E61" s="41"/>
      <c r="F61" s="4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11"/>
      <c r="C62" s="4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11"/>
      <c r="B65" s="43"/>
      <c r="C65" s="4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2021-11-22T03:59:45Z</dcterms:created>
  <dcterms:modified xsi:type="dcterms:W3CDTF">2022-11-10T18:47:04Z</dcterms:modified>
</cp:coreProperties>
</file>